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850919-my.sharepoint.com/personal/pavel_mlcak_cway_cz/Documents/Oddeleni_OBCHOD/Projektove_aktivity/Projekty_podporene/ZS_Velky_Ujezd/Vykazy_vymer_pro_agenturu/"/>
    </mc:Choice>
  </mc:AlternateContent>
  <xr:revisionPtr revIDLastSave="955" documentId="8_{1DEB6893-B8A2-4E12-ACE6-667D1D477A36}" xr6:coauthVersionLast="47" xr6:coauthVersionMax="47" xr10:uidLastSave="{0831EC1F-0821-49F2-9DA9-3A6BB094D1F4}"/>
  <bookViews>
    <workbookView xWindow="24600" yWindow="150" windowWidth="36315" windowHeight="20415" tabRatio="848" xr2:uid="{A9CC1D90-682A-42F8-9675-DBB8BABB71E5}"/>
  </bookViews>
  <sheets>
    <sheet name="Rekapitulace dodávek" sheetId="4" r:id="rId1"/>
    <sheet name="Jazyková učebna " sheetId="1" r:id="rId2"/>
    <sheet name="Kabinet jazyků" sheetId="5" r:id="rId3"/>
    <sheet name="Učebna informatiky, matematiky" sheetId="6" r:id="rId4"/>
    <sheet name="Kabinet informatiky, matematiky" sheetId="7" r:id="rId5"/>
    <sheet name="Přírodovědná učebna" sheetId="8" r:id="rId6"/>
    <sheet name="Kabinet přírodovědné učebny" sheetId="9" r:id="rId7"/>
  </sheets>
  <definedNames>
    <definedName name="_xlnm.Print_Area" localSheetId="1">'Jazyková učebna '!$B$2:$J$41</definedName>
    <definedName name="_xlnm.Print_Area" localSheetId="4">'Kabinet informatiky, matematiky'!$B$2:$J$39</definedName>
    <definedName name="_xlnm.Print_Area" localSheetId="2">'Kabinet jazyků'!$B$2:$J$39</definedName>
    <definedName name="_xlnm.Print_Area" localSheetId="6">'Kabinet přírodovědné učebny'!$B$2:$J$39</definedName>
    <definedName name="_xlnm.Print_Area" localSheetId="5">'Přírodovědná učebna'!$B$2:$J$41</definedName>
    <definedName name="_xlnm.Print_Area" localSheetId="0">'Rekapitulace dodávek'!$B$2:$O$51</definedName>
    <definedName name="_xlnm.Print_Area" localSheetId="3">'Učebna informatiky, matematiky'!$B$2:$J$41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9" l="1"/>
  <c r="D8" i="8"/>
  <c r="D8" i="7"/>
  <c r="D8" i="6"/>
  <c r="J39" i="9"/>
  <c r="J38" i="9"/>
  <c r="C29" i="9"/>
  <c r="I15" i="9"/>
  <c r="D15" i="9"/>
  <c r="I14" i="9"/>
  <c r="D14" i="9"/>
  <c r="D10" i="9"/>
  <c r="D6" i="9"/>
  <c r="J41" i="8"/>
  <c r="J40" i="8"/>
  <c r="J39" i="8"/>
  <c r="J38" i="8"/>
  <c r="I15" i="8"/>
  <c r="D15" i="8"/>
  <c r="I14" i="8"/>
  <c r="D14" i="8"/>
  <c r="D10" i="8"/>
  <c r="D6" i="8"/>
  <c r="J39" i="7"/>
  <c r="J38" i="7"/>
  <c r="C29" i="7"/>
  <c r="I15" i="7"/>
  <c r="D15" i="7"/>
  <c r="I14" i="7"/>
  <c r="D14" i="7"/>
  <c r="D10" i="7"/>
  <c r="D6" i="7"/>
  <c r="J41" i="6"/>
  <c r="J40" i="6"/>
  <c r="J39" i="6"/>
  <c r="J38" i="6"/>
  <c r="I15" i="6"/>
  <c r="D15" i="6"/>
  <c r="I14" i="6"/>
  <c r="D14" i="6"/>
  <c r="D10" i="6"/>
  <c r="D6" i="6"/>
  <c r="J37" i="9" l="1"/>
  <c r="J31" i="9" s="1"/>
  <c r="J37" i="7"/>
  <c r="J31" i="7" s="1"/>
  <c r="J37" i="6"/>
  <c r="J36" i="6" s="1"/>
  <c r="J37" i="8"/>
  <c r="J31" i="8" s="1"/>
  <c r="J36" i="7" l="1"/>
  <c r="J30" i="7" s="1"/>
  <c r="J36" i="8"/>
  <c r="J35" i="8" s="1"/>
  <c r="J29" i="8" s="1"/>
  <c r="M48" i="4" s="1"/>
  <c r="J31" i="6"/>
  <c r="J36" i="9"/>
  <c r="J35" i="9" s="1"/>
  <c r="I18" i="8"/>
  <c r="J35" i="6"/>
  <c r="J30" i="6"/>
  <c r="J30" i="9" l="1"/>
  <c r="I21" i="8"/>
  <c r="I23" i="8" s="1"/>
  <c r="O48" i="4" s="1"/>
  <c r="E21" i="8"/>
  <c r="J35" i="7"/>
  <c r="J29" i="7" s="1"/>
  <c r="M46" i="4" s="1"/>
  <c r="J30" i="8"/>
  <c r="E21" i="7"/>
  <c r="E21" i="9"/>
  <c r="J29" i="9"/>
  <c r="M50" i="4" s="1"/>
  <c r="I21" i="7"/>
  <c r="E21" i="6"/>
  <c r="J29" i="6"/>
  <c r="M44" i="4" s="1"/>
  <c r="I18" i="7" l="1"/>
  <c r="I23" i="7" s="1"/>
  <c r="O46" i="4" s="1"/>
  <c r="I18" i="9"/>
  <c r="I21" i="9"/>
  <c r="I21" i="6"/>
  <c r="I18" i="6"/>
  <c r="I23" i="6" l="1"/>
  <c r="O44" i="4" s="1"/>
  <c r="I23" i="9"/>
  <c r="O50" i="4" s="1"/>
  <c r="J39" i="1"/>
  <c r="J40" i="1"/>
  <c r="J41" i="1"/>
  <c r="J38" i="1" l="1"/>
  <c r="J37" i="1" s="1"/>
  <c r="C29" i="5" l="1"/>
  <c r="D8" i="5" l="1"/>
  <c r="J39" i="5" l="1"/>
  <c r="J38" i="5"/>
  <c r="I15" i="5"/>
  <c r="D15" i="5"/>
  <c r="I14" i="5"/>
  <c r="D14" i="5"/>
  <c r="D10" i="5"/>
  <c r="D6" i="5"/>
  <c r="I15" i="1"/>
  <c r="I14" i="1"/>
  <c r="D15" i="1"/>
  <c r="D14" i="1"/>
  <c r="J37" i="5" l="1"/>
  <c r="J36" i="5" s="1"/>
  <c r="J31" i="5" l="1"/>
  <c r="J35" i="5"/>
  <c r="J29" i="5" s="1"/>
  <c r="M42" i="4" s="1"/>
  <c r="J30" i="5"/>
  <c r="E21" i="5" l="1"/>
  <c r="I21" i="5"/>
  <c r="I18" i="5"/>
  <c r="I23" i="5" l="1"/>
  <c r="O42" i="4" s="1"/>
  <c r="D10" i="1" l="1"/>
  <c r="D6" i="1"/>
  <c r="D8" i="1"/>
  <c r="E32" i="4"/>
  <c r="J36" i="1" l="1"/>
  <c r="J31" i="1" l="1"/>
  <c r="J35" i="1"/>
  <c r="J30" i="1"/>
  <c r="J29" i="1" l="1"/>
  <c r="E21" i="1"/>
  <c r="I18" i="1" l="1"/>
  <c r="M40" i="4"/>
  <c r="O20" i="4" s="1"/>
  <c r="I21" i="1"/>
  <c r="I23" i="4" l="1"/>
  <c r="O23" i="4" s="1"/>
  <c r="I23" i="1"/>
  <c r="O40" i="4" s="1"/>
  <c r="O26" i="4" s="1"/>
</calcChain>
</file>

<file path=xl/sharedStrings.xml><?xml version="1.0" encoding="utf-8"?>
<sst xmlns="http://schemas.openxmlformats.org/spreadsheetml/2006/main" count="315" uniqueCount="60">
  <si>
    <t>Stavba:</t>
  </si>
  <si>
    <t>Cena bez DPH</t>
  </si>
  <si>
    <t xml:space="preserve">DPH  </t>
  </si>
  <si>
    <t>Sazba daně</t>
  </si>
  <si>
    <t>Základ daně</t>
  </si>
  <si>
    <t>Výše daně</t>
  </si>
  <si>
    <t>Cena s DPH</t>
  </si>
  <si>
    <t>v</t>
  </si>
  <si>
    <t>CZK</t>
  </si>
  <si>
    <t>Náklady z rozpočtů</t>
  </si>
  <si>
    <t>Kód</t>
  </si>
  <si>
    <t>Popis</t>
  </si>
  <si>
    <t>Cena bez DPH [CZK]</t>
  </si>
  <si>
    <t>Cena s DPH [CZK]</t>
  </si>
  <si>
    <t>základní</t>
  </si>
  <si>
    <t>Uchazeč:</t>
  </si>
  <si>
    <t>IČ:</t>
  </si>
  <si>
    <t>DIČ:</t>
  </si>
  <si>
    <t>Název objektu:</t>
  </si>
  <si>
    <t>Objekt:</t>
  </si>
  <si>
    <t>Místo:</t>
  </si>
  <si>
    <t>DPH</t>
  </si>
  <si>
    <t>Kód dílu - Popis</t>
  </si>
  <si>
    <t>Cena celkem [CZK]</t>
  </si>
  <si>
    <t>AVT - Koncové prvky</t>
  </si>
  <si>
    <t>PČ</t>
  </si>
  <si>
    <t>Typ</t>
  </si>
  <si>
    <t>MJ</t>
  </si>
  <si>
    <t>Množství</t>
  </si>
  <si>
    <t>J.cena [CZK]</t>
  </si>
  <si>
    <t>Náklady soupisu celkem</t>
  </si>
  <si>
    <t>D</t>
  </si>
  <si>
    <t>AVT</t>
  </si>
  <si>
    <t>Koncové prvky</t>
  </si>
  <si>
    <t>kus</t>
  </si>
  <si>
    <t>D1</t>
  </si>
  <si>
    <t xml:space="preserve">    D1 - AV / ICT technologie</t>
  </si>
  <si>
    <t>AV / ICT technologie</t>
  </si>
  <si>
    <t>PC stanice pro učitele</t>
  </si>
  <si>
    <t>Kontrolní a prezentační monitor</t>
  </si>
  <si>
    <t>vlastní</t>
  </si>
  <si>
    <t>Název</t>
  </si>
  <si>
    <t>Posuvný systém s křídly</t>
  </si>
  <si>
    <t>Interaktivní  displej 86"</t>
  </si>
  <si>
    <t>REKAPITULACE OBJEKTŮ A SOUPIS DODÁVEK</t>
  </si>
  <si>
    <t>Náklady ze soupisu dodávek a prací</t>
  </si>
  <si>
    <t>KRYCÍ LIST SOUPISU DODÁVEK</t>
  </si>
  <si>
    <r>
      <t xml:space="preserve">Modernizace odborných učeben -  Základní škola a Mateřská škola Velký Újezd, okres Olomouc, příspěvková organizace, Navrátilova 321, 783 55 Velký Újezd - </t>
    </r>
    <r>
      <rPr>
        <b/>
        <sz val="11"/>
        <color theme="1"/>
        <rFont val="Calibri"/>
        <family val="2"/>
        <charset val="238"/>
        <scheme val="minor"/>
      </rPr>
      <t>AV / ICT část</t>
    </r>
  </si>
  <si>
    <t>Základní škola a Mateřská škola Velký Újezd, okres Olomouc, příspěvková organizace, Navrátilova 321, 783 55 Velký Újezd</t>
  </si>
  <si>
    <t>Jazyková učebna pro 1. stupeň</t>
  </si>
  <si>
    <t>Kabinet jazyků pro 1. stupeň</t>
  </si>
  <si>
    <t>Odborná učebna informatiky a matematiky pro 1. stupeň</t>
  </si>
  <si>
    <t>Kabinet informatiky a matematiky pro 1. stupeň</t>
  </si>
  <si>
    <t>Přírodovědná učebna pro 1. stupeň</t>
  </si>
  <si>
    <t>Kabinet přírodovědy pro 1. stupeň</t>
  </si>
  <si>
    <t>REKAPITULACE DODÁVKY</t>
  </si>
  <si>
    <t>Small Case s min. 180W zdrojem, výkon CPU min. 15000 bodu dle nezávislého testu cpubenchmark.net, operační paměť 8GB DDR4 s možnosti rozšíření na 64 GB, pevný M.2 SSD disk s kapacitou 512GB, Gbit síťová karta, 1x DisplayPort,1x HDMI, 4xUSB 3.2, CZ klávesnici a myš,operační systém s podporu AD (domény), servisní služba u zákazníka s odezvou do následujícího pracovního dne od nahlášení servisní události, záruka 3 roky. Cena včetně dopravy a instalace.</t>
  </si>
  <si>
    <t>Monitor s viditelnou uhlopříčkou min. 23,8" s LED podsvícením, technologie IPS, antireflexní/matný povrch, rozlišení 1920x1080 bodu, odezva max.5ms, kontrast min. 1000:1, jas 250cd/m2, konektory min. DisplayPort, HDMI, USB 3.0, naklápění monitoru, výškově nastavitelný stojan, VESA. Cena včetně dopravy, instalace, nastavení.</t>
  </si>
  <si>
    <t>Dotykový panel, min. 40 dotyků, úhlopříčka min. 86“, rozlišení min. 3840 x 2160, jas: min. 400nitů, kontrast min 4000:1, Anti-glare/Fingerprint povrch, životnost udávaná výrobcem min. 50 000 hodin, vstupy min.: 4x HDMI 2.0, 1x DP, 1x AUDIO, 4x USB 3.0, 1x USB-C, 1x RJ45, výstupy min.: 1x HDMI 2.0, 1x AUDIO, 1x RJ45, OPS slot, integrovaný ARM počítač s min 8GB RAM a 64GB vnitřní paměti, integrované reproduktory min. 2x18W, min. 2 dotyková pera v balení, integrovaná aplikace pro psaní na bílé ploše a prohlížeč webových stránek, možnost instalace dalších aplikací. WIFI a Bluetooth modul. Cena včetně systémové kabeláže k propojení s PC učitel. Cena včetně dopravy, instalace, nastavení.</t>
  </si>
  <si>
    <t>Pylonový pojezd se čtyřmi křídly pro interaktivní LCD displej, pylonové sloupy hliníkových profilů o výšce min. 290 cm, rozsah vertikálního pohybu tabule min. 150 cm, možnost omezení pohybu tabule dorazy na požadovaný rozsah, kotvení do stěny a podlahy, rám pro upevnění LCD na pylonový zvedací systém, hliníková odkládací polička, dvě boční otočná křídla keramická křídla, magnetická a popisovatelná za sucha stíratelnými popisovači, barva bílá, velikost křídel je přizpůsobená velikosti LCD (při zavření překrývají celou plochu displeje), dvě boční pevná křídla keramická křídla, magnetická a popisovatelná za sucha stíratelnými popisovači, barva bílá. Cena včetně dopravy, instalace, nastavení.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</si>
</sst>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%"/>
    <numFmt numFmtId="165" formatCode="#,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2" tint="-0.49998474074526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1"/>
      <color rgb="FFC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rgb="FF969696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/>
      <diagonal/>
    </border>
    <border>
      <left/>
      <right style="thin">
        <color auto="1"/>
      </right>
      <top style="hair">
        <color rgb="FF000000"/>
      </top>
      <bottom style="hair">
        <color rgb="FF000000"/>
      </bottom>
      <diagonal/>
    </border>
    <border>
      <left/>
      <right style="thin">
        <color auto="1"/>
      </right>
      <top/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auto="1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/>
    <xf numFmtId="0" fontId="0" fillId="3" borderId="0" xfId="0" applyFill="1"/>
    <xf numFmtId="0" fontId="5" fillId="3" borderId="1" xfId="0" applyFont="1" applyFill="1" applyBorder="1" applyAlignment="1">
      <alignment vertical="center"/>
    </xf>
    <xf numFmtId="0" fontId="0" fillId="3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0" xfId="0" applyFont="1"/>
    <xf numFmtId="0" fontId="0" fillId="0" borderId="6" xfId="0" applyBorder="1"/>
    <xf numFmtId="0" fontId="2" fillId="0" borderId="0" xfId="0" applyFont="1"/>
    <xf numFmtId="0" fontId="0" fillId="3" borderId="0" xfId="0" applyFill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4" fillId="0" borderId="6" xfId="0" applyFont="1" applyBorder="1"/>
    <xf numFmtId="10" fontId="4" fillId="0" borderId="0" xfId="0" applyNumberFormat="1" applyFont="1" applyAlignment="1">
      <alignment horizontal="left"/>
    </xf>
    <xf numFmtId="44" fontId="0" fillId="0" borderId="0" xfId="1" applyFont="1" applyBorder="1"/>
    <xf numFmtId="44" fontId="0" fillId="0" borderId="6" xfId="1" applyFont="1" applyBorder="1"/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0" fillId="4" borderId="12" xfId="0" applyFill="1" applyBorder="1" applyAlignment="1">
      <alignment vertical="center"/>
    </xf>
    <xf numFmtId="0" fontId="13" fillId="4" borderId="12" xfId="0" applyFont="1" applyFill="1" applyBorder="1" applyAlignment="1">
      <alignment horizontal="right" vertical="center"/>
    </xf>
    <xf numFmtId="0" fontId="13" fillId="4" borderId="12" xfId="0" applyFont="1" applyFill="1" applyBorder="1" applyAlignment="1">
      <alignment horizontal="center" vertical="center"/>
    </xf>
    <xf numFmtId="4" fontId="13" fillId="4" borderId="12" xfId="0" applyNumberFormat="1" applyFont="1" applyFill="1" applyBorder="1" applyAlignment="1">
      <alignment vertical="center"/>
    </xf>
    <xf numFmtId="0" fontId="16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49" fontId="14" fillId="0" borderId="16" xfId="0" applyNumberFormat="1" applyFont="1" applyBorder="1" applyAlignment="1">
      <alignment horizontal="left" vertical="center" wrapText="1"/>
    </xf>
    <xf numFmtId="0" fontId="14" fillId="0" borderId="16" xfId="0" applyFont="1" applyBorder="1" applyAlignment="1">
      <alignment horizontal="center" vertical="center" wrapText="1"/>
    </xf>
    <xf numFmtId="165" fontId="14" fillId="0" borderId="16" xfId="0" applyNumberFormat="1" applyFont="1" applyBorder="1" applyAlignment="1">
      <alignment vertical="center"/>
    </xf>
    <xf numFmtId="4" fontId="14" fillId="2" borderId="16" xfId="0" applyNumberFormat="1" applyFont="1" applyFill="1" applyBorder="1" applyAlignment="1" applyProtection="1">
      <alignment vertical="center"/>
      <protection locked="0"/>
    </xf>
    <xf numFmtId="0" fontId="14" fillId="0" borderId="16" xfId="0" applyFont="1" applyBorder="1" applyAlignment="1">
      <alignment horizontal="justify" vertical="center" wrapText="1"/>
    </xf>
    <xf numFmtId="44" fontId="4" fillId="0" borderId="0" xfId="0" applyNumberFormat="1" applyFont="1"/>
    <xf numFmtId="44" fontId="4" fillId="0" borderId="6" xfId="1" applyFont="1" applyBorder="1"/>
    <xf numFmtId="0" fontId="7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0" fillId="0" borderId="17" xfId="0" applyBorder="1" applyAlignment="1">
      <alignment vertic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right" vertical="center"/>
    </xf>
    <xf numFmtId="0" fontId="0" fillId="4" borderId="18" xfId="0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4" borderId="12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4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14" fillId="4" borderId="6" xfId="0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1" fillId="0" borderId="6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4" fontId="16" fillId="0" borderId="19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4" fontId="17" fillId="0" borderId="19" xfId="0" applyNumberFormat="1" applyFont="1" applyBorder="1" applyAlignment="1">
      <alignment vertical="center"/>
    </xf>
    <xf numFmtId="0" fontId="14" fillId="4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4" fontId="11" fillId="0" borderId="6" xfId="0" applyNumberFormat="1" applyFont="1" applyBorder="1"/>
    <xf numFmtId="0" fontId="18" fillId="0" borderId="0" xfId="0" applyFont="1"/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Protection="1">
      <protection locked="0"/>
    </xf>
    <xf numFmtId="4" fontId="16" fillId="0" borderId="6" xfId="0" applyNumberFormat="1" applyFont="1" applyBorder="1"/>
    <xf numFmtId="0" fontId="17" fillId="0" borderId="0" xfId="0" applyFont="1" applyAlignment="1">
      <alignment horizontal="left"/>
    </xf>
    <xf numFmtId="4" fontId="17" fillId="0" borderId="6" xfId="0" applyNumberFormat="1" applyFont="1" applyBorder="1"/>
    <xf numFmtId="4" fontId="14" fillId="0" borderId="21" xfId="0" applyNumberFormat="1" applyFont="1" applyBorder="1" applyAlignment="1">
      <alignment vertical="center"/>
    </xf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justify" vertical="center" wrapText="1"/>
    </xf>
    <xf numFmtId="0" fontId="14" fillId="0" borderId="22" xfId="0" applyFont="1" applyBorder="1" applyAlignment="1">
      <alignment horizontal="center" vertical="center" wrapText="1"/>
    </xf>
    <xf numFmtId="165" fontId="14" fillId="0" borderId="22" xfId="0" applyNumberFormat="1" applyFont="1" applyBorder="1" applyAlignment="1">
      <alignment vertical="center"/>
    </xf>
    <xf numFmtId="4" fontId="14" fillId="2" borderId="22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Border="1" applyAlignment="1">
      <alignment vertical="center"/>
    </xf>
    <xf numFmtId="44" fontId="5" fillId="3" borderId="10" xfId="0" applyNumberFormat="1" applyFont="1" applyFill="1" applyBorder="1" applyAlignment="1">
      <alignment vertical="center"/>
    </xf>
    <xf numFmtId="44" fontId="0" fillId="0" borderId="0" xfId="0" applyNumberFormat="1"/>
    <xf numFmtId="44" fontId="19" fillId="0" borderId="10" xfId="0" applyNumberFormat="1" applyFont="1" applyBorder="1" applyAlignment="1">
      <alignment vertical="center"/>
    </xf>
    <xf numFmtId="0" fontId="0" fillId="0" borderId="0" xfId="0" applyAlignment="1">
      <alignment horizontal="left" indent="4"/>
    </xf>
    <xf numFmtId="0" fontId="0" fillId="0" borderId="0" xfId="0" applyAlignment="1">
      <alignment horizontal="left" wrapText="1"/>
    </xf>
    <xf numFmtId="0" fontId="9" fillId="2" borderId="0" xfId="0" applyFont="1" applyFill="1" applyAlignment="1" applyProtection="1">
      <alignment horizontal="left" vertical="center"/>
      <protection locked="0"/>
    </xf>
    <xf numFmtId="0" fontId="0" fillId="3" borderId="0" xfId="0" applyFill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9" fillId="2" borderId="6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D9F52-B3A0-4FE7-891C-8F968723F313}">
  <sheetPr>
    <pageSetUpPr fitToPage="1"/>
  </sheetPr>
  <dimension ref="B2:O55"/>
  <sheetViews>
    <sheetView showGridLines="0" tabSelected="1"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4.42578125" customWidth="1"/>
    <col min="3" max="3" width="5.85546875" customWidth="1"/>
    <col min="5" max="5" width="12" customWidth="1"/>
    <col min="9" max="9" width="15.42578125" bestFit="1" customWidth="1"/>
    <col min="13" max="13" width="15.42578125" bestFit="1" customWidth="1"/>
    <col min="15" max="15" width="21.140625" bestFit="1" customWidth="1"/>
  </cols>
  <sheetData>
    <row r="2" spans="2:15" x14ac:dyDescent="0.25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2:15" ht="18.75" x14ac:dyDescent="0.3">
      <c r="B3" s="9"/>
      <c r="C3" s="10" t="s">
        <v>55</v>
      </c>
      <c r="O3" s="11"/>
    </row>
    <row r="4" spans="2:15" x14ac:dyDescent="0.25">
      <c r="B4" s="9"/>
      <c r="O4" s="11"/>
    </row>
    <row r="5" spans="2:15" x14ac:dyDescent="0.25">
      <c r="B5" s="9"/>
      <c r="C5" s="12" t="s">
        <v>0</v>
      </c>
      <c r="E5" s="89" t="s">
        <v>47</v>
      </c>
      <c r="F5" s="89"/>
      <c r="G5" s="89"/>
      <c r="H5" s="89"/>
      <c r="I5" s="89"/>
      <c r="J5" s="89"/>
      <c r="K5" s="89"/>
      <c r="L5" s="89"/>
      <c r="M5" s="89"/>
      <c r="N5" s="89"/>
      <c r="O5" s="11"/>
    </row>
    <row r="6" spans="2:15" x14ac:dyDescent="0.25">
      <c r="B6" s="9"/>
      <c r="E6" s="89"/>
      <c r="F6" s="89"/>
      <c r="G6" s="89"/>
      <c r="H6" s="89"/>
      <c r="I6" s="89"/>
      <c r="J6" s="89"/>
      <c r="K6" s="89"/>
      <c r="L6" s="89"/>
      <c r="M6" s="89"/>
      <c r="N6" s="89"/>
      <c r="O6" s="11"/>
    </row>
    <row r="7" spans="2:15" x14ac:dyDescent="0.25">
      <c r="B7" s="9"/>
      <c r="C7" s="12" t="s">
        <v>18</v>
      </c>
      <c r="E7" t="s">
        <v>48</v>
      </c>
      <c r="O7" s="11"/>
    </row>
    <row r="8" spans="2:15" x14ac:dyDescent="0.25">
      <c r="B8" s="9"/>
      <c r="O8" s="11"/>
    </row>
    <row r="9" spans="2:15" x14ac:dyDescent="0.25">
      <c r="B9" s="9"/>
      <c r="O9" s="11"/>
    </row>
    <row r="10" spans="2:15" x14ac:dyDescent="0.25">
      <c r="B10" s="9"/>
      <c r="C10" t="s">
        <v>15</v>
      </c>
      <c r="E10" s="90"/>
      <c r="F10" s="90"/>
      <c r="G10" s="90"/>
      <c r="H10" s="90"/>
      <c r="I10" s="90"/>
      <c r="J10" s="90"/>
      <c r="K10" s="90"/>
      <c r="L10" s="90"/>
      <c r="M10" s="88" t="s">
        <v>16</v>
      </c>
      <c r="N10" s="90"/>
      <c r="O10" s="93"/>
    </row>
    <row r="11" spans="2:15" x14ac:dyDescent="0.25">
      <c r="B11" s="9"/>
      <c r="E11" s="90"/>
      <c r="F11" s="90"/>
      <c r="G11" s="90"/>
      <c r="H11" s="90"/>
      <c r="I11" s="90"/>
      <c r="J11" s="90"/>
      <c r="K11" s="90"/>
      <c r="L11" s="90"/>
      <c r="M11" s="88" t="s">
        <v>17</v>
      </c>
      <c r="N11" s="90"/>
      <c r="O11" s="93"/>
    </row>
    <row r="12" spans="2:15" x14ac:dyDescent="0.25">
      <c r="B12" s="9"/>
      <c r="O12" s="11"/>
    </row>
    <row r="13" spans="2:15" x14ac:dyDescent="0.25">
      <c r="B13" s="9"/>
      <c r="O13" s="11"/>
    </row>
    <row r="14" spans="2:15" x14ac:dyDescent="0.25">
      <c r="B14" s="9"/>
      <c r="O14" s="11"/>
    </row>
    <row r="15" spans="2:15" x14ac:dyDescent="0.25">
      <c r="B15" s="9"/>
      <c r="O15" s="11"/>
    </row>
    <row r="16" spans="2:15" x14ac:dyDescent="0.25">
      <c r="B16" s="9"/>
      <c r="O16" s="11"/>
    </row>
    <row r="17" spans="2:15" x14ac:dyDescent="0.25">
      <c r="B17" s="9"/>
      <c r="O17" s="11"/>
    </row>
    <row r="18" spans="2:15" x14ac:dyDescent="0.25">
      <c r="B18" s="9"/>
      <c r="O18" s="11"/>
    </row>
    <row r="19" spans="2:15" x14ac:dyDescent="0.25">
      <c r="B19" s="9"/>
      <c r="O19" s="11"/>
    </row>
    <row r="20" spans="2:15" ht="33" customHeight="1" x14ac:dyDescent="0.25">
      <c r="B20" s="9"/>
      <c r="C20" s="1" t="s">
        <v>1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87">
        <f>SUM(M40,M42,M44,M46,M48,M50)</f>
        <v>0</v>
      </c>
    </row>
    <row r="21" spans="2:15" x14ac:dyDescent="0.25">
      <c r="B21" s="9"/>
      <c r="O21" s="11"/>
    </row>
    <row r="22" spans="2:15" x14ac:dyDescent="0.25">
      <c r="B22" s="9"/>
      <c r="C22" s="17"/>
      <c r="D22" s="17"/>
      <c r="E22" s="17" t="s">
        <v>3</v>
      </c>
      <c r="F22" s="17"/>
      <c r="G22" s="17"/>
      <c r="H22" s="17"/>
      <c r="I22" s="17" t="s">
        <v>4</v>
      </c>
      <c r="J22" s="17"/>
      <c r="K22" s="17"/>
      <c r="L22" s="17"/>
      <c r="M22" s="17"/>
      <c r="N22" s="17"/>
      <c r="O22" s="18" t="s">
        <v>5</v>
      </c>
    </row>
    <row r="23" spans="2:15" x14ac:dyDescent="0.25">
      <c r="B23" s="9"/>
      <c r="C23" s="17" t="s">
        <v>2</v>
      </c>
      <c r="D23" s="17" t="s">
        <v>14</v>
      </c>
      <c r="E23" s="19">
        <v>0.21</v>
      </c>
      <c r="F23" s="17"/>
      <c r="G23" s="17"/>
      <c r="H23" s="17"/>
      <c r="I23" s="40">
        <f>SUM(M40,M42,M44,M46,M48,M50)</f>
        <v>0</v>
      </c>
      <c r="J23" s="17"/>
      <c r="K23" s="17"/>
      <c r="L23" s="17"/>
      <c r="M23" s="17"/>
      <c r="N23" s="17"/>
      <c r="O23" s="41">
        <f>ROUND(((SUM(I23))*E23),  2)</f>
        <v>0</v>
      </c>
    </row>
    <row r="24" spans="2:15" x14ac:dyDescent="0.25">
      <c r="B24" s="9"/>
      <c r="O24" s="11"/>
    </row>
    <row r="25" spans="2:15" x14ac:dyDescent="0.25">
      <c r="B25" s="9"/>
      <c r="O25" s="11"/>
    </row>
    <row r="26" spans="2:15" ht="27" customHeight="1" x14ac:dyDescent="0.25">
      <c r="B26" s="9"/>
      <c r="C26" s="4" t="s">
        <v>6</v>
      </c>
      <c r="D26" s="4"/>
      <c r="E26" s="4"/>
      <c r="F26" s="4"/>
      <c r="G26" s="4" t="s">
        <v>7</v>
      </c>
      <c r="H26" s="4" t="s">
        <v>8</v>
      </c>
      <c r="I26" s="5"/>
      <c r="J26" s="4"/>
      <c r="K26" s="4"/>
      <c r="L26" s="4"/>
      <c r="M26" s="4"/>
      <c r="N26" s="4"/>
      <c r="O26" s="85">
        <f>SUM(O40,O42,O44,O46,O48,O50)</f>
        <v>0</v>
      </c>
    </row>
    <row r="27" spans="2:15" x14ac:dyDescent="0.2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</row>
    <row r="29" spans="2:15" x14ac:dyDescent="0.25"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</row>
    <row r="30" spans="2:15" ht="18.75" x14ac:dyDescent="0.3">
      <c r="B30" s="9"/>
      <c r="C30" s="10" t="s">
        <v>44</v>
      </c>
      <c r="O30" s="11"/>
    </row>
    <row r="31" spans="2:15" x14ac:dyDescent="0.25">
      <c r="B31" s="9"/>
      <c r="O31" s="11"/>
    </row>
    <row r="32" spans="2:15" x14ac:dyDescent="0.25">
      <c r="B32" s="9"/>
      <c r="C32" s="12" t="s">
        <v>19</v>
      </c>
      <c r="E32" s="89" t="str">
        <f>E5</f>
        <v>Modernizace odborných učeben -  Základní škola a Mateřská škola Velký Újezd, okres Olomouc, příspěvková organizace, Navrátilova 321, 783 55 Velký Újezd - AV / ICT část</v>
      </c>
      <c r="F32" s="89"/>
      <c r="G32" s="89"/>
      <c r="H32" s="89"/>
      <c r="I32" s="89"/>
      <c r="J32" s="89"/>
      <c r="K32" s="89"/>
      <c r="L32" s="89"/>
      <c r="M32" s="89"/>
      <c r="N32" s="89"/>
      <c r="O32" s="11"/>
    </row>
    <row r="33" spans="2:15" x14ac:dyDescent="0.25">
      <c r="B33" s="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11"/>
    </row>
    <row r="34" spans="2:15" x14ac:dyDescent="0.25">
      <c r="B34" s="9"/>
      <c r="O34" s="11"/>
    </row>
    <row r="35" spans="2:15" x14ac:dyDescent="0.25">
      <c r="B35" s="9"/>
      <c r="O35" s="11"/>
    </row>
    <row r="36" spans="2:15" ht="33" customHeight="1" x14ac:dyDescent="0.25">
      <c r="B36" s="9"/>
      <c r="C36" s="13" t="s">
        <v>10</v>
      </c>
      <c r="D36" s="13"/>
      <c r="E36" s="13" t="s">
        <v>11</v>
      </c>
      <c r="F36" s="3"/>
      <c r="G36" s="13"/>
      <c r="H36" s="13"/>
      <c r="I36" s="13"/>
      <c r="J36" s="13"/>
      <c r="K36" s="13"/>
      <c r="L36" s="91" t="s">
        <v>12</v>
      </c>
      <c r="M36" s="91"/>
      <c r="N36" s="91" t="s">
        <v>13</v>
      </c>
      <c r="O36" s="92"/>
    </row>
    <row r="37" spans="2:15" x14ac:dyDescent="0.25">
      <c r="B37" s="9"/>
      <c r="O37" s="11"/>
    </row>
    <row r="38" spans="2:15" ht="18.75" x14ac:dyDescent="0.3">
      <c r="B38" s="9"/>
      <c r="C38" s="10" t="s">
        <v>9</v>
      </c>
      <c r="O38" s="11"/>
    </row>
    <row r="39" spans="2:15" x14ac:dyDescent="0.25">
      <c r="B39" s="9"/>
      <c r="O39" s="11"/>
    </row>
    <row r="40" spans="2:15" x14ac:dyDescent="0.25">
      <c r="B40" s="9"/>
      <c r="E40" t="s">
        <v>49</v>
      </c>
      <c r="M40" s="20">
        <f>'Jazyková učebna '!J29</f>
        <v>0</v>
      </c>
      <c r="O40" s="21">
        <f>'Jazyková učebna '!I23</f>
        <v>0</v>
      </c>
    </row>
    <row r="41" spans="2:15" x14ac:dyDescent="0.25">
      <c r="B41" s="9"/>
      <c r="O41" s="11"/>
    </row>
    <row r="42" spans="2:15" x14ac:dyDescent="0.25">
      <c r="B42" s="9"/>
      <c r="E42" t="s">
        <v>50</v>
      </c>
      <c r="M42" s="20">
        <f>'Kabinet jazyků'!J29</f>
        <v>0</v>
      </c>
      <c r="O42" s="21">
        <f>'Kabinet jazyků'!I23</f>
        <v>0</v>
      </c>
    </row>
    <row r="43" spans="2:15" x14ac:dyDescent="0.25">
      <c r="B43" s="9"/>
      <c r="M43" s="20"/>
      <c r="O43" s="21"/>
    </row>
    <row r="44" spans="2:15" x14ac:dyDescent="0.25">
      <c r="B44" s="9"/>
      <c r="E44" t="s">
        <v>51</v>
      </c>
      <c r="M44" s="20">
        <f>'Učebna informatiky, matematiky'!J29</f>
        <v>0</v>
      </c>
      <c r="O44" s="21">
        <f>'Učebna informatiky, matematiky'!I23</f>
        <v>0</v>
      </c>
    </row>
    <row r="45" spans="2:15" x14ac:dyDescent="0.25">
      <c r="B45" s="9"/>
      <c r="M45" s="20"/>
      <c r="O45" s="21"/>
    </row>
    <row r="46" spans="2:15" x14ac:dyDescent="0.25">
      <c r="B46" s="9"/>
      <c r="E46" t="s">
        <v>52</v>
      </c>
      <c r="M46" s="20">
        <f>'Kabinet informatiky, matematiky'!J29</f>
        <v>0</v>
      </c>
      <c r="O46" s="21">
        <f>'Kabinet informatiky, matematiky'!I23</f>
        <v>0</v>
      </c>
    </row>
    <row r="47" spans="2:15" x14ac:dyDescent="0.25">
      <c r="B47" s="9"/>
      <c r="M47" s="20"/>
      <c r="O47" s="21"/>
    </row>
    <row r="48" spans="2:15" x14ac:dyDescent="0.25">
      <c r="B48" s="9"/>
      <c r="E48" t="s">
        <v>53</v>
      </c>
      <c r="M48" s="20">
        <f>'Přírodovědná učebna'!J29</f>
        <v>0</v>
      </c>
      <c r="O48" s="21">
        <f>'Přírodovědná učebna'!I23</f>
        <v>0</v>
      </c>
    </row>
    <row r="49" spans="2:15" x14ac:dyDescent="0.25">
      <c r="B49" s="9"/>
      <c r="M49" s="20"/>
      <c r="O49" s="21"/>
    </row>
    <row r="50" spans="2:15" x14ac:dyDescent="0.25">
      <c r="B50" s="9"/>
      <c r="E50" t="s">
        <v>54</v>
      </c>
      <c r="M50" s="20">
        <f>'Kabinet přírodovědné učebny'!J29</f>
        <v>0</v>
      </c>
      <c r="O50" s="21">
        <f>'Kabinet přírodovědné učebny'!I23</f>
        <v>0</v>
      </c>
    </row>
    <row r="51" spans="2:15" x14ac:dyDescent="0.25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6"/>
    </row>
    <row r="55" spans="2:15" x14ac:dyDescent="0.25">
      <c r="M55" s="86"/>
      <c r="O55" s="86"/>
    </row>
  </sheetData>
  <mergeCells count="8">
    <mergeCell ref="E5:N6"/>
    <mergeCell ref="E32:N33"/>
    <mergeCell ref="E10:L10"/>
    <mergeCell ref="N36:O36"/>
    <mergeCell ref="L36:M36"/>
    <mergeCell ref="E11:L11"/>
    <mergeCell ref="N10:O10"/>
    <mergeCell ref="N11:O11"/>
  </mergeCells>
  <pageMargins left="0.25" right="0.25" top="0.75" bottom="0.75" header="0.3" footer="0.3"/>
  <pageSetup paperSize="9" scale="6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E4255-2201-4586-8EDB-F74E53E9D5E6}">
  <sheetPr>
    <pageSetUpPr fitToPage="1"/>
  </sheetPr>
  <dimension ref="B2:J41"/>
  <sheetViews>
    <sheetView zoomScale="115" zoomScaleNormal="115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46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4" t="str">
        <f>'Rekapitulace dodávek'!E5</f>
        <v>Modernizace odborných učeben -  Základní škola a Mateřská škola Velký Újezd, okres Olomouc, příspěvková organizace, Navrátilova 321, 783 55 Velký Újezd - AV / ICT část</v>
      </c>
      <c r="E6" s="94"/>
      <c r="F6" s="94"/>
      <c r="G6" s="94"/>
      <c r="J6" s="11"/>
    </row>
    <row r="7" spans="2:10" x14ac:dyDescent="0.25">
      <c r="B7" s="9"/>
      <c r="D7" s="94"/>
      <c r="E7" s="94"/>
      <c r="F7" s="94"/>
      <c r="G7" s="94"/>
      <c r="H7" s="22"/>
      <c r="I7" s="22"/>
      <c r="J7" s="43"/>
    </row>
    <row r="8" spans="2:10" x14ac:dyDescent="0.25">
      <c r="B8" s="9"/>
      <c r="C8" s="42" t="s">
        <v>19</v>
      </c>
      <c r="D8" s="95" t="str">
        <f>'Rekapitulace dodávek'!E40</f>
        <v>Jazyková učebna pro 1. stupeň</v>
      </c>
      <c r="E8" s="96"/>
      <c r="F8" s="96"/>
      <c r="G8" s="96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7" t="str">
        <f>'Rekapitulace dodávek'!E7</f>
        <v>Základní škola a Mateřská škola Velký Újezd, okres Olomouc, příspěvková organizace, Navrátilova 321, 783 55 Velký Újezd</v>
      </c>
      <c r="E10" s="97"/>
      <c r="F10" s="97"/>
      <c r="G10" s="97"/>
      <c r="H10" s="97"/>
      <c r="I10" s="97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0">
        <f>'Rekapitulace dodávek'!E10</f>
        <v>0</v>
      </c>
      <c r="E14" s="90"/>
      <c r="F14" s="90"/>
      <c r="G14" s="22"/>
      <c r="H14" s="42" t="s">
        <v>16</v>
      </c>
      <c r="I14" s="90">
        <f>'Rekapitulace dodávek'!N10</f>
        <v>0</v>
      </c>
      <c r="J14" s="93"/>
    </row>
    <row r="15" spans="2:10" x14ac:dyDescent="0.25">
      <c r="B15" s="9"/>
      <c r="C15" s="22"/>
      <c r="D15" s="90">
        <f>'Rekapitulace dodávek'!E11</f>
        <v>0</v>
      </c>
      <c r="E15" s="90"/>
      <c r="F15" s="90"/>
      <c r="G15" s="45"/>
      <c r="H15" s="42" t="s">
        <v>17</v>
      </c>
      <c r="I15" s="90">
        <f>'Rekapitulace dodávek'!N11</f>
        <v>0</v>
      </c>
      <c r="J15" s="93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45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24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36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25</v>
      </c>
      <c r="D34" s="33" t="s">
        <v>26</v>
      </c>
      <c r="E34" s="33" t="s">
        <v>41</v>
      </c>
      <c r="F34" s="33" t="s">
        <v>11</v>
      </c>
      <c r="G34" s="33" t="s">
        <v>27</v>
      </c>
      <c r="H34" s="33" t="s">
        <v>28</v>
      </c>
      <c r="I34" s="33" t="s">
        <v>29</v>
      </c>
      <c r="J34" s="67" t="s">
        <v>23</v>
      </c>
    </row>
    <row r="35" spans="2:10" ht="15.75" x14ac:dyDescent="0.25">
      <c r="B35" s="9"/>
      <c r="C35" s="68" t="s">
        <v>30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31</v>
      </c>
      <c r="E36" s="72" t="s">
        <v>32</v>
      </c>
      <c r="F36" s="72" t="s">
        <v>33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31</v>
      </c>
      <c r="E37" s="75" t="s">
        <v>35</v>
      </c>
      <c r="F37" s="75" t="s">
        <v>37</v>
      </c>
      <c r="G37" s="70"/>
      <c r="H37" s="70"/>
      <c r="I37" s="73"/>
      <c r="J37" s="76">
        <f>SUM(J38:J41)</f>
        <v>0</v>
      </c>
    </row>
    <row r="38" spans="2:10" ht="108" x14ac:dyDescent="0.25">
      <c r="B38" s="9"/>
      <c r="C38" s="34">
        <v>1</v>
      </c>
      <c r="D38" s="34" t="s">
        <v>40</v>
      </c>
      <c r="E38" s="35" t="s">
        <v>43</v>
      </c>
      <c r="F38" s="39" t="s">
        <v>58</v>
      </c>
      <c r="G38" s="36" t="s">
        <v>34</v>
      </c>
      <c r="H38" s="37">
        <v>1</v>
      </c>
      <c r="I38" s="38">
        <v>0</v>
      </c>
      <c r="J38" s="77">
        <f>ROUND(I38*H38,2)</f>
        <v>0</v>
      </c>
    </row>
    <row r="39" spans="2:10" ht="108" x14ac:dyDescent="0.25">
      <c r="B39" s="9"/>
      <c r="C39" s="34">
        <v>2</v>
      </c>
      <c r="D39" s="34" t="s">
        <v>40</v>
      </c>
      <c r="E39" s="35" t="s">
        <v>42</v>
      </c>
      <c r="F39" s="39" t="s">
        <v>59</v>
      </c>
      <c r="G39" s="36" t="s">
        <v>34</v>
      </c>
      <c r="H39" s="37">
        <v>1</v>
      </c>
      <c r="I39" s="38">
        <v>0</v>
      </c>
      <c r="J39" s="77">
        <f t="shared" ref="J39:J41" si="0">ROUND(I39*H39,2)</f>
        <v>0</v>
      </c>
    </row>
    <row r="40" spans="2:10" ht="72" x14ac:dyDescent="0.25">
      <c r="B40" s="9"/>
      <c r="C40" s="34">
        <v>3</v>
      </c>
      <c r="D40" s="34" t="s">
        <v>40</v>
      </c>
      <c r="E40" s="35" t="s">
        <v>38</v>
      </c>
      <c r="F40" s="39" t="s">
        <v>56</v>
      </c>
      <c r="G40" s="36" t="s">
        <v>34</v>
      </c>
      <c r="H40" s="37">
        <v>1</v>
      </c>
      <c r="I40" s="38">
        <v>0</v>
      </c>
      <c r="J40" s="77">
        <f t="shared" si="0"/>
        <v>0</v>
      </c>
    </row>
    <row r="41" spans="2:10" ht="60" x14ac:dyDescent="0.25">
      <c r="B41" s="14"/>
      <c r="C41" s="78">
        <v>4</v>
      </c>
      <c r="D41" s="78" t="s">
        <v>40</v>
      </c>
      <c r="E41" s="79" t="s">
        <v>39</v>
      </c>
      <c r="F41" s="80" t="s">
        <v>57</v>
      </c>
      <c r="G41" s="81" t="s">
        <v>34</v>
      </c>
      <c r="H41" s="82">
        <v>1</v>
      </c>
      <c r="I41" s="83">
        <v>0</v>
      </c>
      <c r="J41" s="84">
        <f t="shared" si="0"/>
        <v>0</v>
      </c>
    </row>
  </sheetData>
  <mergeCells count="7">
    <mergeCell ref="D6:G7"/>
    <mergeCell ref="I15:J15"/>
    <mergeCell ref="I14:J14"/>
    <mergeCell ref="D8:G8"/>
    <mergeCell ref="D14:F14"/>
    <mergeCell ref="D15:F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D15 I14:I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A111E-7D9B-4630-8354-E6947F17C9F5}">
  <sheetPr>
    <pageSetUpPr fitToPage="1"/>
  </sheetPr>
  <dimension ref="B2:J39"/>
  <sheetViews>
    <sheetView zoomScale="115" zoomScaleNormal="115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46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4" t="str">
        <f>'Rekapitulace dodávek'!E5</f>
        <v>Modernizace odborných učeben -  Základní škola a Mateřská škola Velký Újezd, okres Olomouc, příspěvková organizace, Navrátilova 321, 783 55 Velký Újezd - AV / ICT část</v>
      </c>
      <c r="E6" s="94"/>
      <c r="F6" s="94"/>
      <c r="G6" s="94"/>
      <c r="J6" s="11"/>
    </row>
    <row r="7" spans="2:10" x14ac:dyDescent="0.25">
      <c r="B7" s="9"/>
      <c r="D7" s="94"/>
      <c r="E7" s="94"/>
      <c r="F7" s="94"/>
      <c r="G7" s="94"/>
      <c r="H7" s="22"/>
      <c r="I7" s="22"/>
      <c r="J7" s="43"/>
    </row>
    <row r="8" spans="2:10" x14ac:dyDescent="0.25">
      <c r="B8" s="9"/>
      <c r="C8" s="42" t="s">
        <v>19</v>
      </c>
      <c r="D8" s="95" t="str">
        <f>'Rekapitulace dodávek'!E42</f>
        <v>Kabinet jazyků pro 1. stupeň</v>
      </c>
      <c r="E8" s="96"/>
      <c r="F8" s="96"/>
      <c r="G8" s="96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7" t="str">
        <f>'Rekapitulace dodávek'!E7</f>
        <v>Základní škola a Mateřská škola Velký Újezd, okres Olomouc, příspěvková organizace, Navrátilova 321, 783 55 Velký Újezd</v>
      </c>
      <c r="E10" s="97"/>
      <c r="F10" s="97"/>
      <c r="G10" s="97"/>
      <c r="H10" s="97"/>
      <c r="I10" s="97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0">
        <f>'Rekapitulace dodávek'!E10</f>
        <v>0</v>
      </c>
      <c r="E14" s="90"/>
      <c r="F14" s="90"/>
      <c r="G14" s="22"/>
      <c r="H14" s="42" t="s">
        <v>16</v>
      </c>
      <c r="I14" s="90">
        <f>'Rekapitulace dodávek'!N10</f>
        <v>0</v>
      </c>
      <c r="J14" s="93"/>
    </row>
    <row r="15" spans="2:10" x14ac:dyDescent="0.25">
      <c r="B15" s="9"/>
      <c r="C15" s="22"/>
      <c r="D15" s="90">
        <f>'Rekapitulace dodávek'!E11</f>
        <v>0</v>
      </c>
      <c r="E15" s="90"/>
      <c r="F15" s="90"/>
      <c r="G15" s="45"/>
      <c r="H15" s="42" t="s">
        <v>17</v>
      </c>
      <c r="I15" s="90">
        <f>'Rekapitulace dodávek'!N11</f>
        <v>0</v>
      </c>
      <c r="J15" s="93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tr">
        <f>'Jazyková učebna '!C29</f>
        <v>Náklady ze soupisu dodávek a prací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24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36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25</v>
      </c>
      <c r="D34" s="33" t="s">
        <v>26</v>
      </c>
      <c r="E34" s="33" t="s">
        <v>41</v>
      </c>
      <c r="F34" s="33" t="s">
        <v>11</v>
      </c>
      <c r="G34" s="33" t="s">
        <v>27</v>
      </c>
      <c r="H34" s="33" t="s">
        <v>28</v>
      </c>
      <c r="I34" s="33" t="s">
        <v>29</v>
      </c>
      <c r="J34" s="67" t="s">
        <v>23</v>
      </c>
    </row>
    <row r="35" spans="2:10" ht="15.75" x14ac:dyDescent="0.25">
      <c r="B35" s="9"/>
      <c r="C35" s="68" t="s">
        <v>30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31</v>
      </c>
      <c r="E36" s="72" t="s">
        <v>32</v>
      </c>
      <c r="F36" s="72" t="s">
        <v>33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31</v>
      </c>
      <c r="E37" s="75" t="s">
        <v>35</v>
      </c>
      <c r="F37" s="75" t="s">
        <v>37</v>
      </c>
      <c r="G37" s="70"/>
      <c r="H37" s="70"/>
      <c r="I37" s="73"/>
      <c r="J37" s="76">
        <f>SUM(J38:J39)</f>
        <v>0</v>
      </c>
    </row>
    <row r="38" spans="2:10" ht="72" x14ac:dyDescent="0.25">
      <c r="B38" s="9"/>
      <c r="C38" s="34">
        <v>3</v>
      </c>
      <c r="D38" s="34" t="s">
        <v>40</v>
      </c>
      <c r="E38" s="35" t="s">
        <v>38</v>
      </c>
      <c r="F38" s="39" t="s">
        <v>56</v>
      </c>
      <c r="G38" s="36" t="s">
        <v>34</v>
      </c>
      <c r="H38" s="37">
        <v>3</v>
      </c>
      <c r="I38" s="38">
        <v>0</v>
      </c>
      <c r="J38" s="77">
        <f t="shared" ref="J38:J39" si="0">ROUND(I38*H38,2)</f>
        <v>0</v>
      </c>
    </row>
    <row r="39" spans="2:10" ht="60" x14ac:dyDescent="0.25">
      <c r="B39" s="14"/>
      <c r="C39" s="78">
        <v>4</v>
      </c>
      <c r="D39" s="78" t="s">
        <v>40</v>
      </c>
      <c r="E39" s="79" t="s">
        <v>39</v>
      </c>
      <c r="F39" s="80" t="s">
        <v>57</v>
      </c>
      <c r="G39" s="81" t="s">
        <v>34</v>
      </c>
      <c r="H39" s="82">
        <v>3</v>
      </c>
      <c r="I39" s="83">
        <v>0</v>
      </c>
      <c r="J39" s="84">
        <f t="shared" si="0"/>
        <v>0</v>
      </c>
    </row>
  </sheetData>
  <mergeCells count="7">
    <mergeCell ref="D6:G7"/>
    <mergeCell ref="D15:F15"/>
    <mergeCell ref="I15:J15"/>
    <mergeCell ref="D8:G8"/>
    <mergeCell ref="D14:F14"/>
    <mergeCell ref="I14:J14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D15 I14:I1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E43D1-E807-4DCD-B595-EA56D23E323B}">
  <sheetPr>
    <pageSetUpPr fitToPage="1"/>
  </sheetPr>
  <dimension ref="B2:J41"/>
  <sheetViews>
    <sheetView zoomScale="115" zoomScaleNormal="115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46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4" t="str">
        <f>'Rekapitulace dodávek'!E5</f>
        <v>Modernizace odborných učeben -  Základní škola a Mateřská škola Velký Újezd, okres Olomouc, příspěvková organizace, Navrátilova 321, 783 55 Velký Újezd - AV / ICT část</v>
      </c>
      <c r="E6" s="94"/>
      <c r="F6" s="94"/>
      <c r="G6" s="94"/>
      <c r="J6" s="11"/>
    </row>
    <row r="7" spans="2:10" x14ac:dyDescent="0.25">
      <c r="B7" s="9"/>
      <c r="D7" s="94"/>
      <c r="E7" s="94"/>
      <c r="F7" s="94"/>
      <c r="G7" s="94"/>
      <c r="H7" s="22"/>
      <c r="I7" s="22"/>
      <c r="J7" s="43"/>
    </row>
    <row r="8" spans="2:10" x14ac:dyDescent="0.25">
      <c r="B8" s="9"/>
      <c r="C8" s="42" t="s">
        <v>19</v>
      </c>
      <c r="D8" s="95" t="str">
        <f>'Rekapitulace dodávek'!E44</f>
        <v>Odborná učebna informatiky a matematiky pro 1. stupeň</v>
      </c>
      <c r="E8" s="96"/>
      <c r="F8" s="96"/>
      <c r="G8" s="96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7" t="str">
        <f>'Rekapitulace dodávek'!E7</f>
        <v>Základní škola a Mateřská škola Velký Újezd, okres Olomouc, příspěvková organizace, Navrátilova 321, 783 55 Velký Újezd</v>
      </c>
      <c r="E10" s="97"/>
      <c r="F10" s="97"/>
      <c r="G10" s="97"/>
      <c r="H10" s="97"/>
      <c r="I10" s="97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0">
        <f>'Rekapitulace dodávek'!E10</f>
        <v>0</v>
      </c>
      <c r="E14" s="90"/>
      <c r="F14" s="90"/>
      <c r="G14" s="22"/>
      <c r="H14" s="42" t="s">
        <v>16</v>
      </c>
      <c r="I14" s="90">
        <f>'Rekapitulace dodávek'!N10</f>
        <v>0</v>
      </c>
      <c r="J14" s="93"/>
    </row>
    <row r="15" spans="2:10" x14ac:dyDescent="0.25">
      <c r="B15" s="9"/>
      <c r="C15" s="22"/>
      <c r="D15" s="90">
        <f>'Rekapitulace dodávek'!E11</f>
        <v>0</v>
      </c>
      <c r="E15" s="90"/>
      <c r="F15" s="90"/>
      <c r="G15" s="45"/>
      <c r="H15" s="42" t="s">
        <v>17</v>
      </c>
      <c r="I15" s="90">
        <f>'Rekapitulace dodávek'!N11</f>
        <v>0</v>
      </c>
      <c r="J15" s="93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45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24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36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25</v>
      </c>
      <c r="D34" s="33" t="s">
        <v>26</v>
      </c>
      <c r="E34" s="33" t="s">
        <v>41</v>
      </c>
      <c r="F34" s="33" t="s">
        <v>11</v>
      </c>
      <c r="G34" s="33" t="s">
        <v>27</v>
      </c>
      <c r="H34" s="33" t="s">
        <v>28</v>
      </c>
      <c r="I34" s="33" t="s">
        <v>29</v>
      </c>
      <c r="J34" s="67" t="s">
        <v>23</v>
      </c>
    </row>
    <row r="35" spans="2:10" ht="15.75" x14ac:dyDescent="0.25">
      <c r="B35" s="9"/>
      <c r="C35" s="68" t="s">
        <v>30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31</v>
      </c>
      <c r="E36" s="72" t="s">
        <v>32</v>
      </c>
      <c r="F36" s="72" t="s">
        <v>33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31</v>
      </c>
      <c r="E37" s="75" t="s">
        <v>35</v>
      </c>
      <c r="F37" s="75" t="s">
        <v>37</v>
      </c>
      <c r="G37" s="70"/>
      <c r="H37" s="70"/>
      <c r="I37" s="73"/>
      <c r="J37" s="76">
        <f>SUM(J38:J41)</f>
        <v>0</v>
      </c>
    </row>
    <row r="38" spans="2:10" ht="108" x14ac:dyDescent="0.25">
      <c r="B38" s="9"/>
      <c r="C38" s="34">
        <v>1</v>
      </c>
      <c r="D38" s="34" t="s">
        <v>40</v>
      </c>
      <c r="E38" s="35" t="s">
        <v>43</v>
      </c>
      <c r="F38" s="39" t="s">
        <v>58</v>
      </c>
      <c r="G38" s="36" t="s">
        <v>34</v>
      </c>
      <c r="H38" s="37">
        <v>1</v>
      </c>
      <c r="I38" s="38">
        <v>0</v>
      </c>
      <c r="J38" s="77">
        <f>ROUND(I38*H38,2)</f>
        <v>0</v>
      </c>
    </row>
    <row r="39" spans="2:10" ht="108" x14ac:dyDescent="0.25">
      <c r="B39" s="9"/>
      <c r="C39" s="34">
        <v>2</v>
      </c>
      <c r="D39" s="34" t="s">
        <v>40</v>
      </c>
      <c r="E39" s="35" t="s">
        <v>42</v>
      </c>
      <c r="F39" s="39" t="s">
        <v>59</v>
      </c>
      <c r="G39" s="36" t="s">
        <v>34</v>
      </c>
      <c r="H39" s="37">
        <v>1</v>
      </c>
      <c r="I39" s="38">
        <v>0</v>
      </c>
      <c r="J39" s="77">
        <f t="shared" ref="J39:J41" si="0">ROUND(I39*H39,2)</f>
        <v>0</v>
      </c>
    </row>
    <row r="40" spans="2:10" ht="72" x14ac:dyDescent="0.25">
      <c r="B40" s="9"/>
      <c r="C40" s="34">
        <v>3</v>
      </c>
      <c r="D40" s="34" t="s">
        <v>40</v>
      </c>
      <c r="E40" s="35" t="s">
        <v>38</v>
      </c>
      <c r="F40" s="39" t="s">
        <v>56</v>
      </c>
      <c r="G40" s="36" t="s">
        <v>34</v>
      </c>
      <c r="H40" s="37">
        <v>1</v>
      </c>
      <c r="I40" s="38">
        <v>0</v>
      </c>
      <c r="J40" s="77">
        <f t="shared" si="0"/>
        <v>0</v>
      </c>
    </row>
    <row r="41" spans="2:10" ht="60" x14ac:dyDescent="0.25">
      <c r="B41" s="14"/>
      <c r="C41" s="78">
        <v>4</v>
      </c>
      <c r="D41" s="78" t="s">
        <v>40</v>
      </c>
      <c r="E41" s="79" t="s">
        <v>39</v>
      </c>
      <c r="F41" s="80" t="s">
        <v>57</v>
      </c>
      <c r="G41" s="81" t="s">
        <v>34</v>
      </c>
      <c r="H41" s="82">
        <v>2</v>
      </c>
      <c r="I41" s="83">
        <v>0</v>
      </c>
      <c r="J41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8E78D-3CDA-4547-B012-1603CDDFB8D2}">
  <sheetPr>
    <pageSetUpPr fitToPage="1"/>
  </sheetPr>
  <dimension ref="B2:J39"/>
  <sheetViews>
    <sheetView zoomScale="115" zoomScaleNormal="115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46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4" t="str">
        <f>'Rekapitulace dodávek'!E5</f>
        <v>Modernizace odborných učeben -  Základní škola a Mateřská škola Velký Újezd, okres Olomouc, příspěvková organizace, Navrátilova 321, 783 55 Velký Újezd - AV / ICT část</v>
      </c>
      <c r="E6" s="94"/>
      <c r="F6" s="94"/>
      <c r="G6" s="94"/>
      <c r="J6" s="11"/>
    </row>
    <row r="7" spans="2:10" x14ac:dyDescent="0.25">
      <c r="B7" s="9"/>
      <c r="D7" s="94"/>
      <c r="E7" s="94"/>
      <c r="F7" s="94"/>
      <c r="G7" s="94"/>
      <c r="H7" s="22"/>
      <c r="I7" s="22"/>
      <c r="J7" s="43"/>
    </row>
    <row r="8" spans="2:10" x14ac:dyDescent="0.25">
      <c r="B8" s="9"/>
      <c r="C8" s="42" t="s">
        <v>19</v>
      </c>
      <c r="D8" s="95" t="str">
        <f>'Rekapitulace dodávek'!E46</f>
        <v>Kabinet informatiky a matematiky pro 1. stupeň</v>
      </c>
      <c r="E8" s="96"/>
      <c r="F8" s="96"/>
      <c r="G8" s="96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7" t="str">
        <f>'Rekapitulace dodávek'!E7</f>
        <v>Základní škola a Mateřská škola Velký Újezd, okres Olomouc, příspěvková organizace, Navrátilova 321, 783 55 Velký Újezd</v>
      </c>
      <c r="E10" s="97"/>
      <c r="F10" s="97"/>
      <c r="G10" s="97"/>
      <c r="H10" s="97"/>
      <c r="I10" s="97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0">
        <f>'Rekapitulace dodávek'!E10</f>
        <v>0</v>
      </c>
      <c r="E14" s="90"/>
      <c r="F14" s="90"/>
      <c r="G14" s="22"/>
      <c r="H14" s="42" t="s">
        <v>16</v>
      </c>
      <c r="I14" s="90">
        <f>'Rekapitulace dodávek'!N10</f>
        <v>0</v>
      </c>
      <c r="J14" s="93"/>
    </row>
    <row r="15" spans="2:10" x14ac:dyDescent="0.25">
      <c r="B15" s="9"/>
      <c r="C15" s="22"/>
      <c r="D15" s="90">
        <f>'Rekapitulace dodávek'!E11</f>
        <v>0</v>
      </c>
      <c r="E15" s="90"/>
      <c r="F15" s="90"/>
      <c r="G15" s="45"/>
      <c r="H15" s="42" t="s">
        <v>17</v>
      </c>
      <c r="I15" s="90">
        <f>'Rekapitulace dodávek'!N11</f>
        <v>0</v>
      </c>
      <c r="J15" s="93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tr">
        <f>'Jazyková učebna '!C29</f>
        <v>Náklady ze soupisu dodávek a prací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24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36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25</v>
      </c>
      <c r="D34" s="33" t="s">
        <v>26</v>
      </c>
      <c r="E34" s="33" t="s">
        <v>41</v>
      </c>
      <c r="F34" s="33" t="s">
        <v>11</v>
      </c>
      <c r="G34" s="33" t="s">
        <v>27</v>
      </c>
      <c r="H34" s="33" t="s">
        <v>28</v>
      </c>
      <c r="I34" s="33" t="s">
        <v>29</v>
      </c>
      <c r="J34" s="67" t="s">
        <v>23</v>
      </c>
    </row>
    <row r="35" spans="2:10" ht="15.75" x14ac:dyDescent="0.25">
      <c r="B35" s="9"/>
      <c r="C35" s="68" t="s">
        <v>30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31</v>
      </c>
      <c r="E36" s="72" t="s">
        <v>32</v>
      </c>
      <c r="F36" s="72" t="s">
        <v>33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31</v>
      </c>
      <c r="E37" s="75" t="s">
        <v>35</v>
      </c>
      <c r="F37" s="75" t="s">
        <v>37</v>
      </c>
      <c r="G37" s="70"/>
      <c r="H37" s="70"/>
      <c r="I37" s="73"/>
      <c r="J37" s="76">
        <f>SUM(J38:J39)</f>
        <v>0</v>
      </c>
    </row>
    <row r="38" spans="2:10" ht="72" x14ac:dyDescent="0.25">
      <c r="B38" s="9"/>
      <c r="C38" s="34">
        <v>1</v>
      </c>
      <c r="D38" s="34" t="s">
        <v>40</v>
      </c>
      <c r="E38" s="35" t="s">
        <v>38</v>
      </c>
      <c r="F38" s="39" t="s">
        <v>56</v>
      </c>
      <c r="G38" s="36" t="s">
        <v>34</v>
      </c>
      <c r="H38" s="37">
        <v>6</v>
      </c>
      <c r="I38" s="38">
        <v>0</v>
      </c>
      <c r="J38" s="77">
        <f t="shared" ref="J38:J39" si="0">ROUND(I38*H38,2)</f>
        <v>0</v>
      </c>
    </row>
    <row r="39" spans="2:10" ht="60" x14ac:dyDescent="0.25">
      <c r="B39" s="14"/>
      <c r="C39" s="78">
        <v>2</v>
      </c>
      <c r="D39" s="78" t="s">
        <v>40</v>
      </c>
      <c r="E39" s="79" t="s">
        <v>39</v>
      </c>
      <c r="F39" s="80" t="s">
        <v>57</v>
      </c>
      <c r="G39" s="81" t="s">
        <v>34</v>
      </c>
      <c r="H39" s="82">
        <v>6</v>
      </c>
      <c r="I39" s="83">
        <v>0</v>
      </c>
      <c r="J39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A731D-C98D-4D06-A85E-EADD86B230DC}">
  <sheetPr>
    <pageSetUpPr fitToPage="1"/>
  </sheetPr>
  <dimension ref="B2:J41"/>
  <sheetViews>
    <sheetView zoomScale="115" zoomScaleNormal="115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46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4" t="str">
        <f>'Rekapitulace dodávek'!E5</f>
        <v>Modernizace odborných učeben -  Základní škola a Mateřská škola Velký Újezd, okres Olomouc, příspěvková organizace, Navrátilova 321, 783 55 Velký Újezd - AV / ICT část</v>
      </c>
      <c r="E6" s="94"/>
      <c r="F6" s="94"/>
      <c r="G6" s="94"/>
      <c r="J6" s="11"/>
    </row>
    <row r="7" spans="2:10" x14ac:dyDescent="0.25">
      <c r="B7" s="9"/>
      <c r="D7" s="94"/>
      <c r="E7" s="94"/>
      <c r="F7" s="94"/>
      <c r="G7" s="94"/>
      <c r="H7" s="22"/>
      <c r="I7" s="22"/>
      <c r="J7" s="43"/>
    </row>
    <row r="8" spans="2:10" x14ac:dyDescent="0.25">
      <c r="B8" s="9"/>
      <c r="C8" s="42" t="s">
        <v>19</v>
      </c>
      <c r="D8" s="95" t="str">
        <f>'Rekapitulace dodávek'!E48</f>
        <v>Přírodovědná učebna pro 1. stupeň</v>
      </c>
      <c r="E8" s="96"/>
      <c r="F8" s="96"/>
      <c r="G8" s="96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7" t="str">
        <f>'Rekapitulace dodávek'!E7</f>
        <v>Základní škola a Mateřská škola Velký Újezd, okres Olomouc, příspěvková organizace, Navrátilova 321, 783 55 Velký Újezd</v>
      </c>
      <c r="E10" s="97"/>
      <c r="F10" s="97"/>
      <c r="G10" s="97"/>
      <c r="H10" s="97"/>
      <c r="I10" s="97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0">
        <f>'Rekapitulace dodávek'!E10</f>
        <v>0</v>
      </c>
      <c r="E14" s="90"/>
      <c r="F14" s="90"/>
      <c r="G14" s="22"/>
      <c r="H14" s="42" t="s">
        <v>16</v>
      </c>
      <c r="I14" s="90">
        <f>'Rekapitulace dodávek'!N10</f>
        <v>0</v>
      </c>
      <c r="J14" s="93"/>
    </row>
    <row r="15" spans="2:10" x14ac:dyDescent="0.25">
      <c r="B15" s="9"/>
      <c r="C15" s="22"/>
      <c r="D15" s="90">
        <f>'Rekapitulace dodávek'!E11</f>
        <v>0</v>
      </c>
      <c r="E15" s="90"/>
      <c r="F15" s="90"/>
      <c r="G15" s="45"/>
      <c r="H15" s="42" t="s">
        <v>17</v>
      </c>
      <c r="I15" s="90">
        <f>'Rekapitulace dodávek'!N11</f>
        <v>0</v>
      </c>
      <c r="J15" s="93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45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24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36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25</v>
      </c>
      <c r="D34" s="33" t="s">
        <v>26</v>
      </c>
      <c r="E34" s="33" t="s">
        <v>41</v>
      </c>
      <c r="F34" s="33" t="s">
        <v>11</v>
      </c>
      <c r="G34" s="33" t="s">
        <v>27</v>
      </c>
      <c r="H34" s="33" t="s">
        <v>28</v>
      </c>
      <c r="I34" s="33" t="s">
        <v>29</v>
      </c>
      <c r="J34" s="67" t="s">
        <v>23</v>
      </c>
    </row>
    <row r="35" spans="2:10" ht="15.75" x14ac:dyDescent="0.25">
      <c r="B35" s="9"/>
      <c r="C35" s="68" t="s">
        <v>30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31</v>
      </c>
      <c r="E36" s="72" t="s">
        <v>32</v>
      </c>
      <c r="F36" s="72" t="s">
        <v>33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31</v>
      </c>
      <c r="E37" s="75" t="s">
        <v>35</v>
      </c>
      <c r="F37" s="75" t="s">
        <v>37</v>
      </c>
      <c r="G37" s="70"/>
      <c r="H37" s="70"/>
      <c r="I37" s="73"/>
      <c r="J37" s="76">
        <f>SUM(J38:J41)</f>
        <v>0</v>
      </c>
    </row>
    <row r="38" spans="2:10" ht="108" x14ac:dyDescent="0.25">
      <c r="B38" s="9"/>
      <c r="C38" s="34">
        <v>1</v>
      </c>
      <c r="D38" s="34" t="s">
        <v>40</v>
      </c>
      <c r="E38" s="35" t="s">
        <v>43</v>
      </c>
      <c r="F38" s="39" t="s">
        <v>58</v>
      </c>
      <c r="G38" s="36" t="s">
        <v>34</v>
      </c>
      <c r="H38" s="37">
        <v>1</v>
      </c>
      <c r="I38" s="38">
        <v>0</v>
      </c>
      <c r="J38" s="77">
        <f>ROUND(I38*H38,2)</f>
        <v>0</v>
      </c>
    </row>
    <row r="39" spans="2:10" ht="108" x14ac:dyDescent="0.25">
      <c r="B39" s="9"/>
      <c r="C39" s="34">
        <v>2</v>
      </c>
      <c r="D39" s="34" t="s">
        <v>40</v>
      </c>
      <c r="E39" s="35" t="s">
        <v>42</v>
      </c>
      <c r="F39" s="39" t="s">
        <v>59</v>
      </c>
      <c r="G39" s="36" t="s">
        <v>34</v>
      </c>
      <c r="H39" s="37">
        <v>1</v>
      </c>
      <c r="I39" s="38">
        <v>0</v>
      </c>
      <c r="J39" s="77">
        <f t="shared" ref="J39:J41" si="0">ROUND(I39*H39,2)</f>
        <v>0</v>
      </c>
    </row>
    <row r="40" spans="2:10" ht="72" x14ac:dyDescent="0.25">
      <c r="B40" s="9"/>
      <c r="C40" s="34">
        <v>3</v>
      </c>
      <c r="D40" s="34" t="s">
        <v>40</v>
      </c>
      <c r="E40" s="35" t="s">
        <v>38</v>
      </c>
      <c r="F40" s="39" t="s">
        <v>56</v>
      </c>
      <c r="G40" s="36" t="s">
        <v>34</v>
      </c>
      <c r="H40" s="37">
        <v>1</v>
      </c>
      <c r="I40" s="38">
        <v>0</v>
      </c>
      <c r="J40" s="77">
        <f t="shared" si="0"/>
        <v>0</v>
      </c>
    </row>
    <row r="41" spans="2:10" ht="60" x14ac:dyDescent="0.25">
      <c r="B41" s="14"/>
      <c r="C41" s="78">
        <v>4</v>
      </c>
      <c r="D41" s="78" t="s">
        <v>40</v>
      </c>
      <c r="E41" s="79" t="s">
        <v>39</v>
      </c>
      <c r="F41" s="80" t="s">
        <v>57</v>
      </c>
      <c r="G41" s="81" t="s">
        <v>34</v>
      </c>
      <c r="H41" s="82">
        <v>1</v>
      </c>
      <c r="I41" s="83">
        <v>0</v>
      </c>
      <c r="J41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91E69-1E64-4E09-A675-D5885767FEC0}">
  <sheetPr>
    <pageSetUpPr fitToPage="1"/>
  </sheetPr>
  <dimension ref="B2:J39"/>
  <sheetViews>
    <sheetView zoomScale="115" zoomScaleNormal="115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46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4" t="str">
        <f>'Rekapitulace dodávek'!E5</f>
        <v>Modernizace odborných učeben -  Základní škola a Mateřská škola Velký Újezd, okres Olomouc, příspěvková organizace, Navrátilova 321, 783 55 Velký Újezd - AV / ICT část</v>
      </c>
      <c r="E6" s="94"/>
      <c r="F6" s="94"/>
      <c r="G6" s="94"/>
      <c r="J6" s="11"/>
    </row>
    <row r="7" spans="2:10" x14ac:dyDescent="0.25">
      <c r="B7" s="9"/>
      <c r="D7" s="94"/>
      <c r="E7" s="94"/>
      <c r="F7" s="94"/>
      <c r="G7" s="94"/>
      <c r="H7" s="22"/>
      <c r="I7" s="22"/>
      <c r="J7" s="43"/>
    </row>
    <row r="8" spans="2:10" x14ac:dyDescent="0.25">
      <c r="B8" s="9"/>
      <c r="C8" s="42" t="s">
        <v>19</v>
      </c>
      <c r="D8" s="95" t="str">
        <f>'Rekapitulace dodávek'!E50</f>
        <v>Kabinet přírodovědy pro 1. stupeň</v>
      </c>
      <c r="E8" s="96"/>
      <c r="F8" s="96"/>
      <c r="G8" s="96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7" t="str">
        <f>'Rekapitulace dodávek'!E7</f>
        <v>Základní škola a Mateřská škola Velký Újezd, okres Olomouc, příspěvková organizace, Navrátilova 321, 783 55 Velký Újezd</v>
      </c>
      <c r="E10" s="97"/>
      <c r="F10" s="97"/>
      <c r="G10" s="97"/>
      <c r="H10" s="97"/>
      <c r="I10" s="97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0">
        <f>'Rekapitulace dodávek'!E10</f>
        <v>0</v>
      </c>
      <c r="E14" s="90"/>
      <c r="F14" s="90"/>
      <c r="G14" s="22"/>
      <c r="H14" s="42" t="s">
        <v>16</v>
      </c>
      <c r="I14" s="90">
        <f>'Rekapitulace dodávek'!N10</f>
        <v>0</v>
      </c>
      <c r="J14" s="93"/>
    </row>
    <row r="15" spans="2:10" x14ac:dyDescent="0.25">
      <c r="B15" s="9"/>
      <c r="C15" s="22"/>
      <c r="D15" s="90">
        <f>'Rekapitulace dodávek'!E11</f>
        <v>0</v>
      </c>
      <c r="E15" s="90"/>
      <c r="F15" s="90"/>
      <c r="G15" s="45"/>
      <c r="H15" s="42" t="s">
        <v>17</v>
      </c>
      <c r="I15" s="90">
        <f>'Rekapitulace dodávek'!N11</f>
        <v>0</v>
      </c>
      <c r="J15" s="93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tr">
        <f>'Jazyková učebna '!C29</f>
        <v>Náklady ze soupisu dodávek a prací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24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36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25</v>
      </c>
      <c r="D34" s="33" t="s">
        <v>26</v>
      </c>
      <c r="E34" s="33" t="s">
        <v>41</v>
      </c>
      <c r="F34" s="33" t="s">
        <v>11</v>
      </c>
      <c r="G34" s="33" t="s">
        <v>27</v>
      </c>
      <c r="H34" s="33" t="s">
        <v>28</v>
      </c>
      <c r="I34" s="33" t="s">
        <v>29</v>
      </c>
      <c r="J34" s="67" t="s">
        <v>23</v>
      </c>
    </row>
    <row r="35" spans="2:10" ht="15.75" x14ac:dyDescent="0.25">
      <c r="B35" s="9"/>
      <c r="C35" s="68" t="s">
        <v>30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31</v>
      </c>
      <c r="E36" s="72" t="s">
        <v>32</v>
      </c>
      <c r="F36" s="72" t="s">
        <v>33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31</v>
      </c>
      <c r="E37" s="75" t="s">
        <v>35</v>
      </c>
      <c r="F37" s="75" t="s">
        <v>37</v>
      </c>
      <c r="G37" s="70"/>
      <c r="H37" s="70"/>
      <c r="I37" s="73"/>
      <c r="J37" s="76">
        <f>SUM(J38:J39)</f>
        <v>0</v>
      </c>
    </row>
    <row r="38" spans="2:10" ht="72" x14ac:dyDescent="0.25">
      <c r="B38" s="9"/>
      <c r="C38" s="34">
        <v>1</v>
      </c>
      <c r="D38" s="34" t="s">
        <v>40</v>
      </c>
      <c r="E38" s="35" t="s">
        <v>38</v>
      </c>
      <c r="F38" s="39" t="s">
        <v>56</v>
      </c>
      <c r="G38" s="36" t="s">
        <v>34</v>
      </c>
      <c r="H38" s="37">
        <v>2</v>
      </c>
      <c r="I38" s="38">
        <v>0</v>
      </c>
      <c r="J38" s="77">
        <f t="shared" ref="J38:J39" si="0">ROUND(I38*H38,2)</f>
        <v>0</v>
      </c>
    </row>
    <row r="39" spans="2:10" ht="60" x14ac:dyDescent="0.25">
      <c r="B39" s="14"/>
      <c r="C39" s="78">
        <v>2</v>
      </c>
      <c r="D39" s="78" t="s">
        <v>40</v>
      </c>
      <c r="E39" s="79" t="s">
        <v>39</v>
      </c>
      <c r="F39" s="80" t="s">
        <v>57</v>
      </c>
      <c r="G39" s="81" t="s">
        <v>34</v>
      </c>
      <c r="H39" s="82">
        <v>2</v>
      </c>
      <c r="I39" s="83">
        <v>0</v>
      </c>
      <c r="J39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Rekapitulace dodávek</vt:lpstr>
      <vt:lpstr>Jazyková učebna </vt:lpstr>
      <vt:lpstr>Kabinet jazyků</vt:lpstr>
      <vt:lpstr>Učebna informatiky, matematiky</vt:lpstr>
      <vt:lpstr>Kabinet informatiky, matematiky</vt:lpstr>
      <vt:lpstr>Přírodovědná učebna</vt:lpstr>
      <vt:lpstr>Kabinet přírodovědné učebny</vt:lpstr>
      <vt:lpstr>'Jazyková učebna '!Oblast_tisku</vt:lpstr>
      <vt:lpstr>'Kabinet informatiky, matematiky'!Oblast_tisku</vt:lpstr>
      <vt:lpstr>'Kabinet jazyků'!Oblast_tisku</vt:lpstr>
      <vt:lpstr>'Kabinet přírodovědné učebny'!Oblast_tisku</vt:lpstr>
      <vt:lpstr>'Přírodovědná učebna'!Oblast_tisku</vt:lpstr>
      <vt:lpstr>'Rekapitulace dodávek'!Oblast_tisku</vt:lpstr>
      <vt:lpstr>'Učebna informatiky, matematiky'!Oblast_tisku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2023-11-13T10:12:46Z</cp:lastPrinted>
  <dcterms:created xsi:type="dcterms:W3CDTF">2023-05-22T05:52:14Z</dcterms:created>
  <dcterms:modified xsi:type="dcterms:W3CDTF">2024-11-08T02:35:09Z</dcterms:modified>
</cp:coreProperties>
</file>